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E78" i="1" l="1"/>
  <c r="E64" i="1"/>
  <c r="E59" i="1"/>
  <c r="H44" i="1"/>
  <c r="H34" i="1"/>
  <c r="H49" i="1"/>
  <c r="H48" i="1"/>
  <c r="H24" i="1"/>
  <c r="H21" i="1" l="1"/>
  <c r="H27" i="1" l="1"/>
  <c r="H16" i="1"/>
  <c r="H31" i="1" l="1"/>
  <c r="H20" i="1" l="1"/>
  <c r="H19" i="1" l="1"/>
  <c r="H28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<sst xmlns="http://schemas.openxmlformats.org/spreadsheetml/2006/main" count="139" uniqueCount="86">
  <si>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</si>
  <si>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</si>
  <si>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</si>
  <si>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</si>
  <si>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</si>
  <si>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</si>
  <si>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</si>
  <si>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</si>
  <si>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</si>
  <si>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</si>
  <si>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</si>
  <si>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</si>
  <si>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</si>
  <si>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</si>
  <si>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</si>
  <si>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</si>
  <si>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</si>
  <si>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</si>
  <si>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</si>
  <si>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</si>
  <si>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</si>
  <si>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</si>
  <si>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</si>
  <si>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</si>
  <si>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</si>
  <si>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Dana:05.09.2019.</t>
  </si>
  <si>
    <t>Primljena i neutrošena participacija od 05.09.2019.</t>
  </si>
  <si>
    <t>Dana 05.09.2019.godine Dom zdravlja Požarevac ije izvršio plaćanje prema dobavljačima:</t>
  </si>
  <si>
    <t>426721</t>
  </si>
  <si>
    <t>Euromedicina</t>
  </si>
  <si>
    <t>Laboratorijski materijal</t>
  </si>
  <si>
    <t>19001731-2257</t>
  </si>
  <si>
    <t>19001754-2257</t>
  </si>
  <si>
    <t>Eurodijagnostika</t>
  </si>
  <si>
    <t>19062277-0716</t>
  </si>
  <si>
    <t>19062371-0716</t>
  </si>
  <si>
    <t>426711</t>
  </si>
  <si>
    <t>Lavija</t>
  </si>
  <si>
    <t>Sanitetski materijal</t>
  </si>
  <si>
    <t>1263/2019</t>
  </si>
  <si>
    <t>UKUPNO SANITETSKI MATERIJAL</t>
  </si>
  <si>
    <t>426411</t>
  </si>
  <si>
    <t>NIS ad</t>
  </si>
  <si>
    <t xml:space="preserve">Benzin </t>
  </si>
  <si>
    <t>9003223522</t>
  </si>
  <si>
    <t>421225</t>
  </si>
  <si>
    <t>Toplifikacija</t>
  </si>
  <si>
    <t>Centralno grejanje</t>
  </si>
  <si>
    <t>2913-32-1374-0719</t>
  </si>
  <si>
    <t>JP Elektroprivreda-TE KO</t>
  </si>
  <si>
    <t>501-19681/2019</t>
  </si>
  <si>
    <t>501-23335/2019</t>
  </si>
  <si>
    <t>UKUPNO ENERGENTI</t>
  </si>
  <si>
    <t>425291</t>
  </si>
  <si>
    <t>AMD Pobeda</t>
  </si>
  <si>
    <t>Tekuće popravke i održavanje</t>
  </si>
  <si>
    <t>94/2019</t>
  </si>
  <si>
    <t>425211</t>
  </si>
  <si>
    <t>Auto-Mirkos</t>
  </si>
  <si>
    <t>Mehaničke popravke</t>
  </si>
  <si>
    <t>19-40-2502</t>
  </si>
  <si>
    <t>423212</t>
  </si>
  <si>
    <t>Elping s.a.</t>
  </si>
  <si>
    <t>Usluge održavanja softvera</t>
  </si>
  <si>
    <t>232/19</t>
  </si>
  <si>
    <t>249/19</t>
  </si>
  <si>
    <t>426111</t>
  </si>
  <si>
    <t>Print Sr</t>
  </si>
  <si>
    <t>Kancelarijski materijal</t>
  </si>
  <si>
    <t>3767/19</t>
  </si>
  <si>
    <t>3761/19</t>
  </si>
  <si>
    <t>3760/19</t>
  </si>
  <si>
    <t>3762/19</t>
  </si>
  <si>
    <t>3776/19</t>
  </si>
  <si>
    <t>3777/19</t>
  </si>
  <si>
    <t>TNT Team</t>
  </si>
  <si>
    <t>00098</t>
  </si>
  <si>
    <t>425112</t>
  </si>
  <si>
    <t>Šrafko</t>
  </si>
  <si>
    <t>Stolarski radovi</t>
  </si>
  <si>
    <t>FR465569</t>
  </si>
  <si>
    <t>424351</t>
  </si>
  <si>
    <t>Inst.Dr.Karajović</t>
  </si>
  <si>
    <t>Ostale medicinske usluge</t>
  </si>
  <si>
    <t>19-2915-12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</si>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</sst>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6" fillId="0" borderId="1" xfId="1" applyNumberFormat="1" applyBorder="1"/>
    <xf numFmtId="0" fontId="6" fillId="0" borderId="1" xfId="1" applyBorder="1"/>
    <xf numFmtId="4" fontId="6" fillId="0" borderId="1" xfId="1" applyNumberFormat="1" applyBorder="1" applyAlignment="1">
      <alignment horizontal="left"/>
    </xf>
    <xf numFmtId="4" fontId="6" fillId="0" borderId="1" xfId="1" applyNumberFormat="1" applyBorder="1"/>
    <xf numFmtId="4" fontId="7" fillId="0" borderId="1" xfId="1" applyNumberFormat="1" applyFont="1" applyBorder="1"/>
    <xf numFmtId="4" fontId="7" fillId="0" borderId="2" xfId="1" applyNumberFormat="1" applyFont="1" applyBorder="1" applyAlignment="1">
      <alignment horizontal="center"/>
    </xf>
    <xf numFmtId="4" fontId="7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8"/>
  <sheetViews>
    <sheetView tabSelected="1" topLeftCell="B4" zoomScaleNormal="100" workbookViewId="0">
      <selection activeCell="C78" sqref="C78:D78"/>
    </sheetView>
  </sheetViews>
  <sheetFormatPr defaultRowHeight="15" x14ac:dyDescent="0.25"/>
  <cols>
    <col min="1" max="1" width="6.7109375" customWidth="1"/>
    <col min="2" max="2" width="24.28515625" customWidth="1"/>
    <col min="3" max="3" width="42" customWidth="1"/>
    <col min="4" max="4" width="26.5703125" customWidth="1"/>
    <col min="5" max="5" width="21.85546875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1"/>
      <c r="J7" s="11"/>
    </row>
    <row r="8" spans="2:15" x14ac:dyDescent="0.25">
      <c r="C8" s="34" t="s">
        <v>25</v>
      </c>
      <c r="D8" s="34"/>
      <c r="E8" s="34"/>
      <c r="F8" s="34"/>
      <c r="G8" s="34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5" t="s">
        <v>22</v>
      </c>
      <c r="C11" s="36"/>
      <c r="D11" s="36"/>
      <c r="E11" s="36"/>
      <c r="F11" s="37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3" t="s">
        <v>20</v>
      </c>
      <c r="C12" s="23"/>
      <c r="D12" s="23"/>
      <c r="E12" s="23"/>
      <c r="F12" s="23"/>
      <c r="G12" s="14">
        <v>43713</v>
      </c>
      <c r="H12" s="7">
        <v>6723492.8899999997</v>
      </c>
      <c r="I12" s="11"/>
      <c r="J12" s="11"/>
      <c r="K12" s="9"/>
      <c r="L12" s="9"/>
      <c r="M12" s="9"/>
      <c r="N12" s="9"/>
      <c r="O12" s="9"/>
    </row>
    <row r="13" spans="2:15" x14ac:dyDescent="0.25">
      <c r="B13" s="24" t="s">
        <v>9</v>
      </c>
      <c r="C13" s="24"/>
      <c r="D13" s="24"/>
      <c r="E13" s="24"/>
      <c r="F13" s="24"/>
      <c r="G13" s="14">
        <v>43713</v>
      </c>
      <c r="H13" s="3">
        <f>H14+H25-H32-H42</f>
        <v>9692210.2200000007</v>
      </c>
      <c r="I13" s="11"/>
      <c r="J13" s="11"/>
      <c r="K13" s="9"/>
      <c r="L13" s="9"/>
      <c r="M13" s="9"/>
      <c r="N13" s="9"/>
      <c r="O13" s="9"/>
    </row>
    <row r="14" spans="2:15" x14ac:dyDescent="0.25">
      <c r="B14" s="25" t="s">
        <v>23</v>
      </c>
      <c r="C14" s="25"/>
      <c r="D14" s="25"/>
      <c r="E14" s="25"/>
      <c r="F14" s="25"/>
      <c r="G14" s="16">
        <v>43713</v>
      </c>
      <c r="H14" s="4">
        <f>H15+H16+H17+H18+H19+H20+H21+H22+H23+H24</f>
        <v>10059890.84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898833.33+898833.33-677875.07-145-3500+898833.33-717923.34-4765.11+898833.33-745169.42-6750+3536+898833.33-712025.41-7065.11+898833.33-622436.72-0.5+898833.33-640224.36+898833.33+0.5-648718.65+898833.33</f>
        <v>3306437.78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</f>
        <v>3240012.93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955500</f>
        <v>955500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</f>
        <v>1368262.9399999997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</f>
        <v>1189677.19</v>
      </c>
      <c r="I24" s="11"/>
      <c r="J24" s="11"/>
      <c r="K24" s="8"/>
      <c r="L24" s="8"/>
    </row>
    <row r="25" spans="2:13" x14ac:dyDescent="0.25">
      <c r="B25" s="25" t="s">
        <v>24</v>
      </c>
      <c r="C25" s="25"/>
      <c r="D25" s="25"/>
      <c r="E25" s="25"/>
      <c r="F25" s="25"/>
      <c r="G25" s="16">
        <v>43713</v>
      </c>
      <c r="H25" s="4">
        <f>H26+H27+H28+H29+H30+H31</f>
        <v>1766937.62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113000+113000-113349.78+113000-117830.83+113000-124074.89+113000-117341.72+113000-96653.49+0.5+113000-76088.11+113000-99241.44+113000</f>
        <v>272420.24</v>
      </c>
      <c r="I27" s="11"/>
      <c r="J27" s="11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12665.19+179666.67+179666.66+179666.67-130110.8-160000+179666.66-42081.6-130110.8-7474.26+179666.67-73480+359333.33+179666.67-17052+179666.66</f>
        <v>1069355.7200000002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222027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f>116901.44-116901.44+37517.74-37517.74</f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26" t="s">
        <v>16</v>
      </c>
      <c r="C32" s="26"/>
      <c r="D32" s="26"/>
      <c r="E32" s="26"/>
      <c r="F32" s="26"/>
      <c r="G32" s="17">
        <v>43713</v>
      </c>
      <c r="H32" s="5">
        <f>SUM(H33:H41)</f>
        <v>2064240.68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10">
        <f>548267.14</f>
        <v>548267.14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357319.8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955500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203153.74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6" t="s">
        <v>21</v>
      </c>
      <c r="C42" s="26"/>
      <c r="D42" s="26"/>
      <c r="E42" s="26"/>
      <c r="F42" s="26"/>
      <c r="G42" s="17">
        <v>43713</v>
      </c>
      <c r="H42" s="5">
        <f>SUM(H43:H47)</f>
        <v>70377.56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f>30691.78+39685.78</f>
        <v>70377.56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43713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</f>
        <v>626228.13999999978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f>467380.33+58559.65+890.91+27892.84+7065.11</f>
        <v>561788.84</v>
      </c>
      <c r="I49" s="11"/>
      <c r="J49" s="11"/>
    </row>
    <row r="50" spans="2:11" x14ac:dyDescent="0.25">
      <c r="B50" s="24" t="s">
        <v>4</v>
      </c>
      <c r="C50" s="24"/>
      <c r="D50" s="24"/>
      <c r="E50" s="24"/>
      <c r="F50" s="24"/>
      <c r="G50" s="2"/>
      <c r="H50" s="7">
        <f>H14+H25-H32-H42+H48-H49</f>
        <v>9756649.5200000014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  <row r="54" spans="2:11" x14ac:dyDescent="0.25">
      <c r="B54" s="38" t="s">
        <v>28</v>
      </c>
      <c r="C54" s="39" t="s">
        <v>29</v>
      </c>
      <c r="D54" s="40" t="s">
        <v>30</v>
      </c>
      <c r="E54" s="41">
        <v>194400</v>
      </c>
      <c r="F54" s="41" t="s">
        <v>31</v>
      </c>
    </row>
    <row r="55" spans="2:11" x14ac:dyDescent="0.25">
      <c r="B55" s="38" t="s">
        <v>28</v>
      </c>
      <c r="C55" s="39" t="s">
        <v>29</v>
      </c>
      <c r="D55" s="40" t="s">
        <v>30</v>
      </c>
      <c r="E55" s="41">
        <v>59403.6</v>
      </c>
      <c r="F55" s="41" t="s">
        <v>32</v>
      </c>
    </row>
    <row r="56" spans="2:11" x14ac:dyDescent="0.25">
      <c r="B56" s="38" t="s">
        <v>28</v>
      </c>
      <c r="C56" s="39" t="s">
        <v>33</v>
      </c>
      <c r="D56" s="40" t="s">
        <v>30</v>
      </c>
      <c r="E56" s="41">
        <v>6597.3</v>
      </c>
      <c r="F56" s="41" t="s">
        <v>34</v>
      </c>
    </row>
    <row r="57" spans="2:11" x14ac:dyDescent="0.25">
      <c r="B57" s="38" t="s">
        <v>28</v>
      </c>
      <c r="C57" s="39" t="s">
        <v>33</v>
      </c>
      <c r="D57" s="40" t="s">
        <v>30</v>
      </c>
      <c r="E57" s="41">
        <v>6597.3</v>
      </c>
      <c r="F57" s="41" t="s">
        <v>35</v>
      </c>
    </row>
    <row r="58" spans="2:11" x14ac:dyDescent="0.25">
      <c r="B58" s="38" t="s">
        <v>36</v>
      </c>
      <c r="C58" s="39" t="s">
        <v>37</v>
      </c>
      <c r="D58" s="40" t="s">
        <v>38</v>
      </c>
      <c r="E58" s="41">
        <v>90321.600000000006</v>
      </c>
      <c r="F58" s="38" t="s">
        <v>39</v>
      </c>
    </row>
    <row r="59" spans="2:11" x14ac:dyDescent="0.25">
      <c r="B59" s="38"/>
      <c r="C59" s="43" t="s">
        <v>40</v>
      </c>
      <c r="D59" s="44"/>
      <c r="E59" s="42">
        <f>SUM(E54:E58)</f>
        <v>357319.80000000005</v>
      </c>
      <c r="F59" s="38"/>
    </row>
    <row r="60" spans="2:11" x14ac:dyDescent="0.25">
      <c r="B60" s="38" t="s">
        <v>41</v>
      </c>
      <c r="C60" s="39" t="s">
        <v>42</v>
      </c>
      <c r="D60" s="40" t="s">
        <v>43</v>
      </c>
      <c r="E60" s="41">
        <v>810080.02</v>
      </c>
      <c r="F60" s="38" t="s">
        <v>44</v>
      </c>
    </row>
    <row r="61" spans="2:11" x14ac:dyDescent="0.25">
      <c r="B61" s="38" t="s">
        <v>45</v>
      </c>
      <c r="C61" s="39" t="s">
        <v>46</v>
      </c>
      <c r="D61" s="40" t="s">
        <v>47</v>
      </c>
      <c r="E61" s="41">
        <v>108569.82</v>
      </c>
      <c r="F61" s="38" t="s">
        <v>48</v>
      </c>
    </row>
    <row r="62" spans="2:11" x14ac:dyDescent="0.25">
      <c r="B62" s="38" t="s">
        <v>45</v>
      </c>
      <c r="C62" s="39" t="s">
        <v>49</v>
      </c>
      <c r="D62" s="40" t="s">
        <v>47</v>
      </c>
      <c r="E62" s="41">
        <v>28795.17</v>
      </c>
      <c r="F62" s="38" t="s">
        <v>50</v>
      </c>
    </row>
    <row r="63" spans="2:11" x14ac:dyDescent="0.25">
      <c r="B63" s="38" t="s">
        <v>45</v>
      </c>
      <c r="C63" s="39" t="s">
        <v>49</v>
      </c>
      <c r="D63" s="40" t="s">
        <v>47</v>
      </c>
      <c r="E63" s="41">
        <v>8054.99</v>
      </c>
      <c r="F63" s="38" t="s">
        <v>51</v>
      </c>
    </row>
    <row r="64" spans="2:11" x14ac:dyDescent="0.25">
      <c r="B64" s="38"/>
      <c r="C64" s="43" t="s">
        <v>52</v>
      </c>
      <c r="D64" s="44"/>
      <c r="E64" s="42">
        <f>SUM(E60:E63)</f>
        <v>955500.00000000012</v>
      </c>
      <c r="F64" s="38"/>
    </row>
    <row r="65" spans="2:6" x14ac:dyDescent="0.25">
      <c r="B65" s="38" t="s">
        <v>53</v>
      </c>
      <c r="C65" s="39" t="s">
        <v>54</v>
      </c>
      <c r="D65" s="40" t="s">
        <v>55</v>
      </c>
      <c r="E65" s="41">
        <v>10000.01</v>
      </c>
      <c r="F65" s="38" t="s">
        <v>56</v>
      </c>
    </row>
    <row r="66" spans="2:6" x14ac:dyDescent="0.25">
      <c r="B66" s="38" t="s">
        <v>57</v>
      </c>
      <c r="C66" s="39" t="s">
        <v>58</v>
      </c>
      <c r="D66" s="40" t="s">
        <v>59</v>
      </c>
      <c r="E66" s="41">
        <v>63853.73</v>
      </c>
      <c r="F66" s="38" t="s">
        <v>60</v>
      </c>
    </row>
    <row r="67" spans="2:6" x14ac:dyDescent="0.25">
      <c r="B67" s="38" t="s">
        <v>61</v>
      </c>
      <c r="C67" s="39" t="s">
        <v>62</v>
      </c>
      <c r="D67" s="40" t="s">
        <v>63</v>
      </c>
      <c r="E67" s="41">
        <v>20000</v>
      </c>
      <c r="F67" s="38" t="s">
        <v>64</v>
      </c>
    </row>
    <row r="68" spans="2:6" x14ac:dyDescent="0.25">
      <c r="B68" s="38" t="s">
        <v>61</v>
      </c>
      <c r="C68" s="39" t="s">
        <v>62</v>
      </c>
      <c r="D68" s="40" t="s">
        <v>63</v>
      </c>
      <c r="E68" s="41">
        <v>20000</v>
      </c>
      <c r="F68" s="38" t="s">
        <v>65</v>
      </c>
    </row>
    <row r="69" spans="2:6" x14ac:dyDescent="0.25">
      <c r="B69" s="38" t="s">
        <v>66</v>
      </c>
      <c r="C69" s="39" t="s">
        <v>67</v>
      </c>
      <c r="D69" s="40" t="s">
        <v>68</v>
      </c>
      <c r="E69" s="41">
        <v>7000</v>
      </c>
      <c r="F69" s="38" t="s">
        <v>69</v>
      </c>
    </row>
    <row r="70" spans="2:6" x14ac:dyDescent="0.25">
      <c r="B70" s="38" t="s">
        <v>66</v>
      </c>
      <c r="C70" s="39" t="s">
        <v>67</v>
      </c>
      <c r="D70" s="40" t="s">
        <v>68</v>
      </c>
      <c r="E70" s="41">
        <v>1800</v>
      </c>
      <c r="F70" s="38" t="s">
        <v>70</v>
      </c>
    </row>
    <row r="71" spans="2:6" x14ac:dyDescent="0.25">
      <c r="B71" s="38" t="s">
        <v>66</v>
      </c>
      <c r="C71" s="39" t="s">
        <v>67</v>
      </c>
      <c r="D71" s="40" t="s">
        <v>68</v>
      </c>
      <c r="E71" s="41">
        <v>7000</v>
      </c>
      <c r="F71" s="38" t="s">
        <v>71</v>
      </c>
    </row>
    <row r="72" spans="2:6" x14ac:dyDescent="0.25">
      <c r="B72" s="38" t="s">
        <v>66</v>
      </c>
      <c r="C72" s="39" t="s">
        <v>67</v>
      </c>
      <c r="D72" s="40" t="s">
        <v>68</v>
      </c>
      <c r="E72" s="41">
        <v>3500</v>
      </c>
      <c r="F72" s="38" t="s">
        <v>72</v>
      </c>
    </row>
    <row r="73" spans="2:6" x14ac:dyDescent="0.25">
      <c r="B73" s="38" t="s">
        <v>66</v>
      </c>
      <c r="C73" s="39" t="s">
        <v>67</v>
      </c>
      <c r="D73" s="40" t="s">
        <v>68</v>
      </c>
      <c r="E73" s="41">
        <v>9000</v>
      </c>
      <c r="F73" s="38" t="s">
        <v>73</v>
      </c>
    </row>
    <row r="74" spans="2:6" x14ac:dyDescent="0.25">
      <c r="B74" s="38" t="s">
        <v>66</v>
      </c>
      <c r="C74" s="39" t="s">
        <v>67</v>
      </c>
      <c r="D74" s="40" t="s">
        <v>68</v>
      </c>
      <c r="E74" s="41">
        <v>3500</v>
      </c>
      <c r="F74" s="38" t="s">
        <v>74</v>
      </c>
    </row>
    <row r="75" spans="2:6" x14ac:dyDescent="0.25">
      <c r="B75" s="38" t="s">
        <v>61</v>
      </c>
      <c r="C75" s="39" t="s">
        <v>75</v>
      </c>
      <c r="D75" s="40" t="s">
        <v>63</v>
      </c>
      <c r="E75" s="41">
        <v>20000</v>
      </c>
      <c r="F75" s="38" t="s">
        <v>76</v>
      </c>
    </row>
    <row r="76" spans="2:6" x14ac:dyDescent="0.25">
      <c r="B76" s="38" t="s">
        <v>77</v>
      </c>
      <c r="C76" s="39" t="s">
        <v>78</v>
      </c>
      <c r="D76" s="40" t="s">
        <v>79</v>
      </c>
      <c r="E76" s="41">
        <v>24900</v>
      </c>
      <c r="F76" s="38" t="s">
        <v>80</v>
      </c>
    </row>
    <row r="77" spans="2:6" x14ac:dyDescent="0.25">
      <c r="B77" s="38" t="s">
        <v>81</v>
      </c>
      <c r="C77" s="39" t="s">
        <v>82</v>
      </c>
      <c r="D77" s="40" t="s">
        <v>83</v>
      </c>
      <c r="E77" s="41">
        <v>12600</v>
      </c>
      <c r="F77" s="38" t="s">
        <v>84</v>
      </c>
    </row>
    <row r="78" spans="2:6" x14ac:dyDescent="0.25">
      <c r="B78" s="38"/>
      <c r="C78" s="43" t="s">
        <v>85</v>
      </c>
      <c r="D78" s="44"/>
      <c r="E78" s="42">
        <f>SUM(E65:E77)</f>
        <v>203153.74</v>
      </c>
      <c r="F78" s="38"/>
    </row>
  </sheetData>
  <mergeCells count="49">
    <mergeCell ref="C59:D59"/>
    <mergeCell ref="C64:D64"/>
    <mergeCell ref="C78:D78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2019-09-06T13:00:34Z</dcterms:modified>
</cp:coreProperties>
</file>